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63bMH9QD2mURIJlCr7PTvDR98xYz9GlMCb6Utolxe3W7R/OwPgjMCj5glzczFmlSP5F5rBPEZPlJNksj/Ar2w==" workbookSaltValue="yv6r/xRQfwfCvxHIFLQaBw==" workbookSpinCount="100000"/>
  <bookViews>
    <workbookView xWindow="-120" yWindow="-120" windowWidth="29040" windowHeight="1584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<sst xmlns="http://schemas.openxmlformats.org/spreadsheetml/2006/main" xmlns:r="http://schemas.openxmlformats.org/officeDocument/2006/relationships" count="116" uniqueCount="116">
  <si>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</si>
  <si>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</si>
  <si>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</si>
  <si>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</si>
  <si>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</si>
  <si>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</si>
  <si>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</si>
  <si>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</si>
  <si>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</si>
  <si>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</si>
  <si>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</si>
  <si>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</si>
  <si>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</si>
  <si>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</si>
  <si>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</si>
  <si>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</si>
  <si>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</si>
  <si>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</si>
  <si>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</si>
  <si>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</si>
  <si>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</si>
  <si>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</si>
  <si>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</si>
  <si>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</si>
  <si>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</si>
  <si>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</si>
  <si>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</si>
  <si>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</si>
  <si>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</si>
  <si>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</si>
  <si>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</si>
  <si>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</si>
  <si>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</si>
  <si>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</si>
  <si>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</si>
  <si>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</si>
  <si>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</si>
  <si>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</si>
  <si>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</si>
  <si>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</si>
  <si>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</si>
  <si>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</si>
  <si>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</si>
  <si>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</si>
  <si>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</si>
  <si>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</si>
  <si>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</si>
  <si>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</si>
  <si>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</si>
  <si>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</si>
  <si>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</si>
  <si>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</si>
  <si>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</si>
  <si>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</si>
  <si>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</si>
  <si>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</si>
  <si>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</si>
  <si>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</si>
  <si>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</si>
  <si>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</si>
  <si>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</si>
  <si>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</si>
  <si>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</si>
  <si>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</si>
  <si>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</si>
  <si>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</si>
  <si>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</si>
  <si>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</si>
  <si>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</si>
  <si>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</si>
  <si>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</si>
  <si>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</si>
  <si>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</si>
  <si>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</si>
  <si>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</si>
  <si>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</si>
  <si>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</si>
  <si>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</si>
  <si>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</si>
  <si>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</si>
  <si>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</si>
  <si>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</si>
  <si>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</si>
  <si>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</si>
  <si>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</si>
  <si>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</si>
  <si>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</si>
  <si>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</si>
  <si>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</si>
  <si>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</si>
  <si>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</si>
  <si>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</si>
  <si>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</si>
  <si>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</si>
  <si>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</si>
  <si>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</si>
  <si>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</si>
  <si>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赤平市</t>
  </si>
  <si>
    <t>法非適用</t>
  </si>
  <si>
    <t>下水道事業</t>
  </si>
  <si>
    <t>公共下水道</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</si>
  <si>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</si>
  <si>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</si>
  <si>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</si>
  <si>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</si>
  <si>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</si>
  <si>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</si>
  <si>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</si>
  <si>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</si>
  <si>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</si>
  <si>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</si>
  <si>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</si>
  <si>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</si>
  <si>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社会情勢の変化や将来の需要動向を考慮し、公共下水道の整備促進を進めるにあたり、中長期的な経営の基本計画である「経営戦略」を平成28年度に策定しました。
　今後、施設・管渠の老朽化により改築・更新が必要となりますが、経営戦略に基づく効率的な維持管理に一層取組み、引続き水洗化率の向上、定期的な使用料の見直しの検討を行いながら下水道事業の運営と健全で安定した経営の実現のため、令和４年度より公営企業会計方式へ移行します。</t>
    <rPh sb="40" eb="44">
      <t>チュウチョウキテキ</t>
    </rPh>
    <rPh sb="45" eb="47">
      <t>ケイエイ</t>
    </rPh>
    <rPh sb="48" eb="50">
      <t>キホン</t>
    </rPh>
    <rPh sb="50" eb="52">
      <t>ケイカク</t>
    </rPh>
    <rPh sb="56" eb="58">
      <t>ケイエイ</t>
    </rPh>
    <rPh sb="58" eb="60">
      <t>センリャク</t>
    </rPh>
    <rPh sb="62" eb="64">
      <t>ヘイセイ</t>
    </rPh>
    <rPh sb="66" eb="67">
      <t>ネン</t>
    </rPh>
    <rPh sb="67" eb="68">
      <t>ド</t>
    </rPh>
    <rPh sb="69" eb="71">
      <t>サクテイ</t>
    </rPh>
    <rPh sb="81" eb="83">
      <t>シセツ</t>
    </rPh>
    <rPh sb="84" eb="85">
      <t>カン</t>
    </rPh>
    <rPh sb="85" eb="86">
      <t>キョ</t>
    </rPh>
    <rPh sb="87" eb="90">
      <t>ロウキュウカ</t>
    </rPh>
    <rPh sb="99" eb="101">
      <t>ヒツヨウ</t>
    </rPh>
    <rPh sb="108" eb="110">
      <t>ケイエイ</t>
    </rPh>
    <rPh sb="110" eb="112">
      <t>センリャク</t>
    </rPh>
    <rPh sb="113" eb="114">
      <t>モト</t>
    </rPh>
    <rPh sb="131" eb="133">
      <t>ヒキツヅ</t>
    </rPh>
    <rPh sb="137" eb="138">
      <t>リツ</t>
    </rPh>
    <rPh sb="154" eb="156">
      <t>ケントウ</t>
    </rPh>
    <rPh sb="157" eb="158">
      <t>オコナ</t>
    </rPh>
    <rPh sb="181" eb="183">
      <t>ジツゲン</t>
    </rPh>
    <rPh sb="187" eb="189">
      <t>コウエイ</t>
    </rPh>
    <phoneticPr fontId="1"/>
  </si>
  <si>
    <t>　赤平市の下水道施設は、流域関連公共下水道として昭和56年に工事着工し平成2年3月に一部供用を開始しました。管渠施設の標準耐用年数は50年で現在それを経過した管渠はありませんが，施設の老朽化は確実に進行しています。
　現在までに一部耐用年数の短い電気機械設備について長寿命化計画を策定し更新を実施しているところであります。
　今後、管渠施設等の老朽化は進みますが長寿命化と改築・更新事業を計画的、効率的に行っていきます。</t>
    <rPh sb="1" eb="4">
      <t>アカビラシ</t>
    </rPh>
    <rPh sb="5" eb="8">
      <t>ゲスイドウ</t>
    </rPh>
    <rPh sb="8" eb="10">
      <t>シセツ</t>
    </rPh>
    <rPh sb="12" eb="13">
      <t>リュウ</t>
    </rPh>
    <rPh sb="14" eb="16">
      <t>カンレン</t>
    </rPh>
    <rPh sb="16" eb="18">
      <t>コウキョウ</t>
    </rPh>
    <rPh sb="18" eb="21">
      <t>ゲスイドウ</t>
    </rPh>
    <rPh sb="24" eb="26">
      <t>ショウワ</t>
    </rPh>
    <rPh sb="44" eb="46">
      <t>キョウヨウ</t>
    </rPh>
    <rPh sb="56" eb="58">
      <t>シセツ</t>
    </rPh>
    <rPh sb="59" eb="61">
      <t>ヒョウジュン</t>
    </rPh>
    <rPh sb="61" eb="63">
      <t>タイヨウ</t>
    </rPh>
    <rPh sb="63" eb="65">
      <t>ネンスウ</t>
    </rPh>
    <rPh sb="68" eb="69">
      <t>ネン</t>
    </rPh>
    <rPh sb="70" eb="72">
      <t>ゲンザイ</t>
    </rPh>
    <rPh sb="75" eb="77">
      <t>ケイカ</t>
    </rPh>
    <rPh sb="79" eb="81">
      <t>カンキョ</t>
    </rPh>
    <rPh sb="92" eb="95">
      <t>ロウキュウカ</t>
    </rPh>
    <rPh sb="99" eb="101">
      <t>シンコウ</t>
    </rPh>
    <rPh sb="109" eb="111">
      <t>ゲンザイ</t>
    </rPh>
    <rPh sb="114" eb="116">
      <t>イチブ</t>
    </rPh>
    <rPh sb="116" eb="118">
      <t>タイヨウ</t>
    </rPh>
    <rPh sb="118" eb="120">
      <t>ネンスウ</t>
    </rPh>
    <rPh sb="121" eb="122">
      <t>ミジカ</t>
    </rPh>
    <rPh sb="123" eb="125">
      <t>デンキ</t>
    </rPh>
    <rPh sb="125" eb="127">
      <t>キカイ</t>
    </rPh>
    <rPh sb="127" eb="129">
      <t>セツビ</t>
    </rPh>
    <rPh sb="133" eb="134">
      <t>チョウ</t>
    </rPh>
    <rPh sb="134" eb="137">
      <t>ジュミョウカ</t>
    </rPh>
    <rPh sb="137" eb="139">
      <t>ケイカク</t>
    </rPh>
    <rPh sb="140" eb="142">
      <t>サクテイ</t>
    </rPh>
    <rPh sb="143" eb="145">
      <t>コウシン</t>
    </rPh>
    <rPh sb="146" eb="148">
      <t>ジッシ</t>
    </rPh>
    <rPh sb="163" eb="165">
      <t>コンゴ</t>
    </rPh>
    <rPh sb="170" eb="171">
      <t>トウ</t>
    </rPh>
    <rPh sb="172" eb="175">
      <t>ロウキュウカ</t>
    </rPh>
    <rPh sb="176" eb="177">
      <t>スス</t>
    </rPh>
    <rPh sb="181" eb="182">
      <t>チョウ</t>
    </rPh>
    <rPh sb="182" eb="185">
      <t>ジュミョウカ</t>
    </rPh>
    <rPh sb="194" eb="197">
      <t>ケイカクテキ</t>
    </rPh>
    <rPh sb="198" eb="201">
      <t>コウリツテキ</t>
    </rPh>
    <rPh sb="202" eb="203">
      <t>オコナ</t>
    </rPh>
    <phoneticPr fontId="1"/>
  </si>
  <si>
    <r>
      <t xml:space="preserve">　令和3年度の赤平市の公共下水道事業については、①収益的収支比率が100％未満であるため、不足分は一般会計からの繰入金で賄われております。⑤経費回収率については、類似団体及び全国平均値を上回る100％以上となっていることから良好な数値となっております。⑥汚水処理原価については類似団体及び全国平均より高い状況であることから、経費の見直し等により汚水処理費の削減を図り指標の向上に努めます。 ⑧水洗化率については類似団体平均及び全国平均を下回っていることから、水洗化のPR活動等により水洗化人口の増加を図り指標の向上に努めます。
　今後、下水道使用料収入は、人口減少や節水意識の高まりなどにより年々減少していくことが予想されます。
　しかし、施設・管渠など固定資産の老朽化により改築・更新、修繕等の費用は年々増加していくことから計画的・効率的な経営に取り組んでいく必要があります。
</t>
    </r>
    <r>
      <rPr>
        <sz val="11"/>
        <color rgb="FFFF0000"/>
        <rFont val="ＭＳ ゴシック"/>
      </rPr>
      <t xml:space="preserve">※④企業債残高対事業規模比率は、H29からR02については確定値となっておりますが，R03については６月の段階では健全化指標が確定されてなく、算出不可だったため一般会計負担額を未記入で提出した結果高い数値となっている。今後も確定した数値は本分析表で報告することとする。
R３・・・（正）802.80　（誤）1,627.49
</t>
    </r>
    <rPh sb="1" eb="3">
      <t>レイワ</t>
    </rPh>
    <rPh sb="4" eb="6">
      <t>ネ</t>
    </rPh>
    <rPh sb="7" eb="10">
      <t>アカビラシ</t>
    </rPh>
    <rPh sb="11" eb="13">
      <t>コウキョウ</t>
    </rPh>
    <rPh sb="13" eb="16">
      <t>ゲスイドウ</t>
    </rPh>
    <rPh sb="16" eb="18">
      <t>ジギョウ</t>
    </rPh>
    <rPh sb="25" eb="30">
      <t>シュウエキ</t>
    </rPh>
    <rPh sb="30" eb="32">
      <t>ヒリツ</t>
    </rPh>
    <rPh sb="37" eb="39">
      <t>ミマン</t>
    </rPh>
    <rPh sb="45" eb="48">
      <t>フソクブン</t>
    </rPh>
    <rPh sb="49" eb="53">
      <t>イッパン</t>
    </rPh>
    <rPh sb="56" eb="60">
      <t>クリイレ</t>
    </rPh>
    <rPh sb="60" eb="61">
      <t>マカナ</t>
    </rPh>
    <rPh sb="70" eb="75">
      <t>ケイヒカイ</t>
    </rPh>
    <rPh sb="162" eb="164">
      <t>ケイヒ</t>
    </rPh>
    <rPh sb="165" eb="169">
      <t>ミナオ</t>
    </rPh>
    <rPh sb="172" eb="178">
      <t>オスイショリ</t>
    </rPh>
    <rPh sb="178" eb="180">
      <t>サクゲン</t>
    </rPh>
    <rPh sb="181" eb="182">
      <t>ハカ</t>
    </rPh>
    <rPh sb="229" eb="232">
      <t>スイセンカ</t>
    </rPh>
    <rPh sb="235" eb="237">
      <t>カツドウ</t>
    </rPh>
    <rPh sb="237" eb="238">
      <t>トウ</t>
    </rPh>
    <rPh sb="241" eb="244">
      <t>スイセンカ</t>
    </rPh>
    <rPh sb="244" eb="246">
      <t>ジンコウ</t>
    </rPh>
    <rPh sb="247" eb="249">
      <t>ゾウカ</t>
    </rPh>
    <rPh sb="250" eb="251">
      <t>ハカ</t>
    </rPh>
    <rPh sb="353" eb="355">
      <t>ゾウカ</t>
    </rPh>
    <rPh sb="363" eb="366">
      <t>ケイカクテキ</t>
    </rPh>
    <rPh sb="367" eb="370">
      <t>コウリツテキ</t>
    </rPh>
    <rPh sb="371" eb="373">
      <t>ケイエイ</t>
    </rPh>
    <rPh sb="374" eb="375">
      <t>ト</t>
    </rPh>
    <rPh sb="376" eb="377">
      <t>ク</t>
    </rPh>
    <rPh sb="381" eb="383">
      <t>ヒツヨウ</t>
    </rPh>
    <rPh sb="394" eb="396">
      <t>キギョウ</t>
    </rPh>
    <rPh sb="396" eb="397">
      <t>サイ</t>
    </rPh>
    <rPh sb="397" eb="399">
      <t>ザンダカ</t>
    </rPh>
    <rPh sb="399" eb="400">
      <t>タイ</t>
    </rPh>
    <rPh sb="400" eb="402">
      <t>ジギョウ</t>
    </rPh>
    <rPh sb="402" eb="404">
      <t>キボ</t>
    </rPh>
    <rPh sb="404" eb="406">
      <t>ヒリツ</t>
    </rPh>
    <rPh sb="421" eb="424">
      <t>カクテイチ</t>
    </rPh>
    <rPh sb="443" eb="444">
      <t>ガツ</t>
    </rPh>
    <rPh sb="445" eb="447">
      <t>ダンカイ</t>
    </rPh>
    <rPh sb="449" eb="452">
      <t>ケンゼンカ</t>
    </rPh>
    <rPh sb="452" eb="454">
      <t>シヒョウ</t>
    </rPh>
    <rPh sb="455" eb="457">
      <t>カクテイ</t>
    </rPh>
    <rPh sb="463" eb="465">
      <t>サンシュツ</t>
    </rPh>
    <rPh sb="465" eb="467">
      <t>フカ</t>
    </rPh>
    <rPh sb="472" eb="474">
      <t>イッパン</t>
    </rPh>
    <rPh sb="474" eb="476">
      <t>カイケイ</t>
    </rPh>
    <rPh sb="476" eb="478">
      <t>フタン</t>
    </rPh>
    <rPh sb="478" eb="479">
      <t>ガク</t>
    </rPh>
    <rPh sb="480" eb="483">
      <t>ミキニュウ</t>
    </rPh>
    <rPh sb="484" eb="486">
      <t>テイシュツ</t>
    </rPh>
    <rPh sb="488" eb="490">
      <t>ケッカ</t>
    </rPh>
    <rPh sb="490" eb="491">
      <t>タカ</t>
    </rPh>
    <rPh sb="501" eb="503">
      <t>コンゴ</t>
    </rPh>
    <rPh sb="504" eb="506">
      <t>カクテイ</t>
    </rPh>
    <rPh sb="508" eb="510">
      <t>スウチ</t>
    </rPh>
    <rPh sb="511" eb="512">
      <t>ホン</t>
    </rPh>
    <rPh sb="512" eb="515">
      <t>ブンセキヒョウ</t>
    </rPh>
    <rPh sb="516" eb="518">
      <t>ホウコク</t>
    </rPh>
    <rPh sb="533" eb="534">
      <t>セイ</t>
    </rPh>
    <rPh sb="543" eb="544">
      <t>アヤマ</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</si>
</sst>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0.12</c:v>
                </c:pt>
                <c:pt idx="2">
                  <c:v>0.1</c:v>
                </c:pt>
                <c:pt idx="3">
                  <c:v>9.e-002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50.24</c:v>
                </c:pt>
                <c:pt idx="1">
                  <c:v>49.68</c:v>
                </c:pt>
                <c:pt idx="2">
                  <c:v>55.55</c:v>
                </c:pt>
                <c:pt idx="3">
                  <c:v>55.84</c:v>
                </c:pt>
                <c:pt idx="4">
                  <c:v>55.78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87.72</c:v>
                </c:pt>
                <c:pt idx="1">
                  <c:v>87.8</c:v>
                </c:pt>
                <c:pt idx="2">
                  <c:v>88.72</c:v>
                </c:pt>
                <c:pt idx="3">
                  <c:v>89.32</c:v>
                </c:pt>
                <c:pt idx="4">
                  <c:v>89.66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84.17</c:v>
                </c:pt>
                <c:pt idx="1">
                  <c:v>83.35</c:v>
                </c:pt>
                <c:pt idx="2">
                  <c:v>91.64</c:v>
                </c:pt>
                <c:pt idx="3">
                  <c:v>92.34</c:v>
                </c:pt>
                <c:pt idx="4">
                  <c:v>91.78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70.69</c:v>
                </c:pt>
                <c:pt idx="1">
                  <c:v>75.16</c:v>
                </c:pt>
                <c:pt idx="2">
                  <c:v>83.42</c:v>
                </c:pt>
                <c:pt idx="3">
                  <c:v>81.93</c:v>
                </c:pt>
                <c:pt idx="4">
                  <c:v>90.29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1263.02</c:v>
                </c:pt>
                <c:pt idx="1">
                  <c:v>1504.13</c:v>
                </c:pt>
                <c:pt idx="2">
                  <c:v>1383.3</c:v>
                </c:pt>
                <c:pt idx="3">
                  <c:v>884.87</c:v>
                </c:pt>
                <c:pt idx="4">
                  <c:v>1627.49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1124.26</c:v>
                </c:pt>
                <c:pt idx="1">
                  <c:v>1048.23</c:v>
                </c:pt>
                <c:pt idx="2">
                  <c:v>807.75</c:v>
                </c:pt>
                <c:pt idx="3">
                  <c:v>812.92</c:v>
                </c:pt>
                <c:pt idx="4">
                  <c:v>765.48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100</c:v>
                </c:pt>
                <c:pt idx="1">
                  <c:v>104.9</c:v>
                </c:pt>
                <c:pt idx="2">
                  <c:v>112.91</c:v>
                </c:pt>
                <c:pt idx="3">
                  <c:v>102.61</c:v>
                </c:pt>
                <c:pt idx="4">
                  <c:v>101.81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80.58</c:v>
                </c:pt>
                <c:pt idx="1">
                  <c:v>78.92</c:v>
                </c:pt>
                <c:pt idx="2">
                  <c:v>86.94</c:v>
                </c:pt>
                <c:pt idx="3">
                  <c:v>85.4</c:v>
                </c:pt>
                <c:pt idx="4">
                  <c:v>87.8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268.55</c:v>
                </c:pt>
                <c:pt idx="1">
                  <c:v>257.37</c:v>
                </c:pt>
                <c:pt idx="2">
                  <c:v>238.79</c:v>
                </c:pt>
                <c:pt idx="3">
                  <c:v>269.62</c:v>
                </c:pt>
                <c:pt idx="4">
                  <c:v>268.62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216.21</c:v>
                </c:pt>
                <c:pt idx="1">
                  <c:v>220.31</c:v>
                </c:pt>
                <c:pt idx="2">
                  <c:v>179.63</c:v>
                </c:pt>
                <c:pt idx="3">
                  <c:v>188.57</c:v>
                </c:pt>
                <c:pt idx="4">
                  <c:v>187.69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Z22" zoomScale="190" zoomScaleNormal="190" workbookViewId="0">
      <selection activeCell="CA16" sqref="CA1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赤平市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9368</v>
      </c>
      <c r="AM8" s="21"/>
      <c r="AN8" s="21"/>
      <c r="AO8" s="21"/>
      <c r="AP8" s="21"/>
      <c r="AQ8" s="21"/>
      <c r="AR8" s="21"/>
      <c r="AS8" s="21"/>
      <c r="AT8" s="7">
        <f>データ!T6</f>
        <v>129.88</v>
      </c>
      <c r="AU8" s="7"/>
      <c r="AV8" s="7"/>
      <c r="AW8" s="7"/>
      <c r="AX8" s="7"/>
      <c r="AY8" s="7"/>
      <c r="AZ8" s="7"/>
      <c r="BA8" s="7"/>
      <c r="BB8" s="7">
        <f>データ!U6</f>
        <v>72.13</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87.93</v>
      </c>
      <c r="Q10" s="7"/>
      <c r="R10" s="7"/>
      <c r="S10" s="7"/>
      <c r="T10" s="7"/>
      <c r="U10" s="7"/>
      <c r="V10" s="7"/>
      <c r="W10" s="7">
        <f>データ!Q6</f>
        <v>75.209999999999994</v>
      </c>
      <c r="X10" s="7"/>
      <c r="Y10" s="7"/>
      <c r="Z10" s="7"/>
      <c r="AA10" s="7"/>
      <c r="AB10" s="7"/>
      <c r="AC10" s="7"/>
      <c r="AD10" s="21">
        <f>データ!R6</f>
        <v>4707</v>
      </c>
      <c r="AE10" s="21"/>
      <c r="AF10" s="21"/>
      <c r="AG10" s="21"/>
      <c r="AH10" s="21"/>
      <c r="AI10" s="21"/>
      <c r="AJ10" s="21"/>
      <c r="AK10" s="2"/>
      <c r="AL10" s="21">
        <f>データ!V6</f>
        <v>8136</v>
      </c>
      <c r="AM10" s="21"/>
      <c r="AN10" s="21"/>
      <c r="AO10" s="21"/>
      <c r="AP10" s="21"/>
      <c r="AQ10" s="21"/>
      <c r="AR10" s="21"/>
      <c r="AS10" s="21"/>
      <c r="AT10" s="7">
        <f>データ!W6</f>
        <v>4.34</v>
      </c>
      <c r="AU10" s="7"/>
      <c r="AV10" s="7"/>
      <c r="AW10" s="7"/>
      <c r="AX10" s="7"/>
      <c r="AY10" s="7"/>
      <c r="AZ10" s="7"/>
      <c r="BA10" s="7"/>
      <c r="BB10" s="7">
        <f>データ!X6</f>
        <v>1874.65</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【669.11】</v>
      </c>
      <c r="I86" s="12" t="str">
        <f>データ!CA6</f>
        <v>【99.73】</v>
      </c>
      <c r="J86" s="12" t="str">
        <f>データ!CL6</f>
        <v>【134.98】</v>
      </c>
      <c r="K86" s="12" t="str">
        <f>データ!CW6</f>
        <v>【59.99】</v>
      </c>
      <c r="L86" s="12" t="str">
        <f>データ!DH6</f>
        <v>【95.72】</v>
      </c>
      <c r="M86" s="12" t="s">
        <v>40</v>
      </c>
      <c r="N86" s="12" t="s">
        <v>40</v>
      </c>
      <c r="O86" s="12" t="str">
        <f>データ!EO6</f>
        <v>【0.24】</v>
      </c>
    </row>
  </sheetData>
  <sheetProtection algorithmName="SHA-512" hashValue="2u+GE6hcx7md9E399hu0XQwg8PC0t1flgm7npNP5I9sD4mZOuWWzgBtU8ph9uuZuSCN94qZWy1Nf7IYe7++oSA==" saltValue="qlx9m34Tuoij4lwabfZaa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46</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2021</v>
      </c>
      <c r="C6" s="61">
        <f t="shared" si="1"/>
        <v>12181</v>
      </c>
      <c r="D6" s="61">
        <f t="shared" si="1"/>
        <v>47</v>
      </c>
      <c r="E6" s="61">
        <f t="shared" si="1"/>
        <v>17</v>
      </c>
      <c r="F6" s="61">
        <f t="shared" si="1"/>
        <v>1</v>
      </c>
      <c r="G6" s="61">
        <f t="shared" si="1"/>
        <v>0</v>
      </c>
      <c r="H6" s="61" t="str">
        <f t="shared" si="1"/>
        <v>北海道　赤平市</v>
      </c>
      <c r="I6" s="61" t="str">
        <f t="shared" si="1"/>
        <v>法非適用</v>
      </c>
      <c r="J6" s="61" t="str">
        <f t="shared" si="1"/>
        <v>下水道事業</v>
      </c>
      <c r="K6" s="61" t="str">
        <f t="shared" si="1"/>
        <v>公共下水道</v>
      </c>
      <c r="L6" s="61" t="str">
        <f t="shared" si="1"/>
        <v>Cd1</v>
      </c>
      <c r="M6" s="61" t="str">
        <f t="shared" si="1"/>
        <v>非設置</v>
      </c>
      <c r="N6" s="70" t="str">
        <f t="shared" si="1"/>
        <v>-</v>
      </c>
      <c r="O6" s="70" t="str">
        <f t="shared" si="1"/>
        <v>該当数値なし</v>
      </c>
      <c r="P6" s="70">
        <f t="shared" si="1"/>
        <v>87.93</v>
      </c>
      <c r="Q6" s="70">
        <f t="shared" si="1"/>
        <v>75.209999999999994</v>
      </c>
      <c r="R6" s="70">
        <f t="shared" si="1"/>
        <v>4707</v>
      </c>
      <c r="S6" s="70">
        <f t="shared" si="1"/>
        <v>9368</v>
      </c>
      <c r="T6" s="70">
        <f t="shared" si="1"/>
        <v>129.88</v>
      </c>
      <c r="U6" s="70">
        <f t="shared" si="1"/>
        <v>72.13</v>
      </c>
      <c r="V6" s="70">
        <f t="shared" si="1"/>
        <v>8136</v>
      </c>
      <c r="W6" s="70">
        <f t="shared" si="1"/>
        <v>4.34</v>
      </c>
      <c r="X6" s="70">
        <f t="shared" si="1"/>
        <v>1874.65</v>
      </c>
      <c r="Y6" s="78">
        <f t="shared" ref="Y6:AH6" si="2">IF(Y7="",NA(),Y7)</f>
        <v>70.69</v>
      </c>
      <c r="Z6" s="78">
        <f t="shared" si="2"/>
        <v>75.16</v>
      </c>
      <c r="AA6" s="78">
        <f t="shared" si="2"/>
        <v>83.42</v>
      </c>
      <c r="AB6" s="78">
        <f t="shared" si="2"/>
        <v>81.93</v>
      </c>
      <c r="AC6" s="78">
        <f t="shared" si="2"/>
        <v>90.29</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1263.02</v>
      </c>
      <c r="BG6" s="78">
        <f t="shared" si="5"/>
        <v>1504.13</v>
      </c>
      <c r="BH6" s="78">
        <f t="shared" si="5"/>
        <v>1383.3</v>
      </c>
      <c r="BI6" s="78">
        <f t="shared" si="5"/>
        <v>884.87</v>
      </c>
      <c r="BJ6" s="78">
        <f t="shared" si="5"/>
        <v>1627.49</v>
      </c>
      <c r="BK6" s="78">
        <f t="shared" si="5"/>
        <v>1124.26</v>
      </c>
      <c r="BL6" s="78">
        <f t="shared" si="5"/>
        <v>1048.23</v>
      </c>
      <c r="BM6" s="78">
        <f t="shared" si="5"/>
        <v>807.75</v>
      </c>
      <c r="BN6" s="78">
        <f t="shared" si="5"/>
        <v>812.92</v>
      </c>
      <c r="BO6" s="78">
        <f t="shared" si="5"/>
        <v>765.48</v>
      </c>
      <c r="BP6" s="70" t="str">
        <f>IF(BP7="","",IF(BP7="-","【-】","【"&amp;SUBSTITUTE(TEXT(BP7,"#,##0.00"),"-","△")&amp;"】"))</f>
        <v>【669.11】</v>
      </c>
      <c r="BQ6" s="78">
        <f t="shared" ref="BQ6:BZ6" si="6">IF(BQ7="",NA(),BQ7)</f>
        <v>100</v>
      </c>
      <c r="BR6" s="78">
        <f t="shared" si="6"/>
        <v>104.9</v>
      </c>
      <c r="BS6" s="78">
        <f t="shared" si="6"/>
        <v>112.91</v>
      </c>
      <c r="BT6" s="78">
        <f t="shared" si="6"/>
        <v>102.61</v>
      </c>
      <c r="BU6" s="78">
        <f t="shared" si="6"/>
        <v>101.81</v>
      </c>
      <c r="BV6" s="78">
        <f t="shared" si="6"/>
        <v>80.58</v>
      </c>
      <c r="BW6" s="78">
        <f t="shared" si="6"/>
        <v>78.92</v>
      </c>
      <c r="BX6" s="78">
        <f t="shared" si="6"/>
        <v>86.94</v>
      </c>
      <c r="BY6" s="78">
        <f t="shared" si="6"/>
        <v>85.4</v>
      </c>
      <c r="BZ6" s="78">
        <f t="shared" si="6"/>
        <v>87.8</v>
      </c>
      <c r="CA6" s="70" t="str">
        <f>IF(CA7="","",IF(CA7="-","【-】","【"&amp;SUBSTITUTE(TEXT(CA7,"#,##0.00"),"-","△")&amp;"】"))</f>
        <v>【99.73】</v>
      </c>
      <c r="CB6" s="78">
        <f t="shared" ref="CB6:CK6" si="7">IF(CB7="",NA(),CB7)</f>
        <v>268.55</v>
      </c>
      <c r="CC6" s="78">
        <f t="shared" si="7"/>
        <v>257.37</v>
      </c>
      <c r="CD6" s="78">
        <f t="shared" si="7"/>
        <v>238.79</v>
      </c>
      <c r="CE6" s="78">
        <f t="shared" si="7"/>
        <v>269.62</v>
      </c>
      <c r="CF6" s="78">
        <f t="shared" si="7"/>
        <v>268.62</v>
      </c>
      <c r="CG6" s="78">
        <f t="shared" si="7"/>
        <v>216.21</v>
      </c>
      <c r="CH6" s="78">
        <f t="shared" si="7"/>
        <v>220.31</v>
      </c>
      <c r="CI6" s="78">
        <f t="shared" si="7"/>
        <v>179.63</v>
      </c>
      <c r="CJ6" s="78">
        <f t="shared" si="7"/>
        <v>188.57</v>
      </c>
      <c r="CK6" s="78">
        <f t="shared" si="7"/>
        <v>187.69</v>
      </c>
      <c r="CL6" s="70" t="str">
        <f>IF(CL7="","",IF(CL7="-","【-】","【"&amp;SUBSTITUTE(TEXT(CL7,"#,##0.00"),"-","△")&amp;"】"))</f>
        <v>【134.98】</v>
      </c>
      <c r="CM6" s="78" t="str">
        <f t="shared" ref="CM6:CV6" si="8">IF(CM7="",NA(),CM7)</f>
        <v>-</v>
      </c>
      <c r="CN6" s="78" t="str">
        <f t="shared" si="8"/>
        <v>-</v>
      </c>
      <c r="CO6" s="78" t="str">
        <f t="shared" si="8"/>
        <v>-</v>
      </c>
      <c r="CP6" s="78" t="str">
        <f t="shared" si="8"/>
        <v>-</v>
      </c>
      <c r="CQ6" s="78" t="str">
        <f t="shared" si="8"/>
        <v>-</v>
      </c>
      <c r="CR6" s="78">
        <f t="shared" si="8"/>
        <v>50.24</v>
      </c>
      <c r="CS6" s="78">
        <f t="shared" si="8"/>
        <v>49.68</v>
      </c>
      <c r="CT6" s="78">
        <f t="shared" si="8"/>
        <v>55.55</v>
      </c>
      <c r="CU6" s="78">
        <f t="shared" si="8"/>
        <v>55.84</v>
      </c>
      <c r="CV6" s="78">
        <f t="shared" si="8"/>
        <v>55.78</v>
      </c>
      <c r="CW6" s="70" t="str">
        <f>IF(CW7="","",IF(CW7="-","【-】","【"&amp;SUBSTITUTE(TEXT(CW7,"#,##0.00"),"-","△")&amp;"】"))</f>
        <v>【59.99】</v>
      </c>
      <c r="CX6" s="78">
        <f t="shared" ref="CX6:DG6" si="9">IF(CX7="",NA(),CX7)</f>
        <v>87.72</v>
      </c>
      <c r="CY6" s="78">
        <f t="shared" si="9"/>
        <v>87.8</v>
      </c>
      <c r="CZ6" s="78">
        <f t="shared" si="9"/>
        <v>88.72</v>
      </c>
      <c r="DA6" s="78">
        <f t="shared" si="9"/>
        <v>89.32</v>
      </c>
      <c r="DB6" s="78">
        <f t="shared" si="9"/>
        <v>89.66</v>
      </c>
      <c r="DC6" s="78">
        <f t="shared" si="9"/>
        <v>84.17</v>
      </c>
      <c r="DD6" s="78">
        <f t="shared" si="9"/>
        <v>83.35</v>
      </c>
      <c r="DE6" s="78">
        <f t="shared" si="9"/>
        <v>91.64</v>
      </c>
      <c r="DF6" s="78">
        <f t="shared" si="9"/>
        <v>92.34</v>
      </c>
      <c r="DG6" s="78">
        <f t="shared" si="9"/>
        <v>91.78</v>
      </c>
      <c r="DH6" s="70" t="str">
        <f>IF(DH7="","",IF(DH7="-","【-】","【"&amp;SUBSTITUTE(TEXT(DH7,"#,##0.00"),"-","△")&amp;"】"))</f>
        <v>【95.72】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0.12</v>
      </c>
      <c r="EL6" s="78">
        <f t="shared" si="12"/>
        <v>0.1</v>
      </c>
      <c r="EM6" s="78">
        <f t="shared" si="12"/>
        <v>9.e-002</v>
      </c>
      <c r="EN6" s="78">
        <f t="shared" si="12"/>
        <v>0.1</v>
      </c>
      <c r="EO6" s="70" t="str">
        <f>IF(EO7="","",IF(EO7="-","【-】","【"&amp;SUBSTITUTE(TEXT(EO7,"#,##0.00"),"-","△")&amp;"】"))</f>
        <v>【0.24】</v>
      </c>
    </row>
    <row r="7" spans="1:145" s="55" customFormat="1">
      <c r="A7" s="56"/>
      <c r="B7" s="62">
        <v>2021</v>
      </c>
      <c r="C7" s="62">
        <v>12181</v>
      </c>
      <c r="D7" s="62">
        <v>47</v>
      </c>
      <c r="E7" s="62">
        <v>17</v>
      </c>
      <c r="F7" s="62">
        <v>1</v>
      </c>
      <c r="G7" s="62">
        <v>0</v>
      </c>
      <c r="H7" s="62" t="s">
        <v>97</v>
      </c>
      <c r="I7" s="62" t="s">
        <v>98</v>
      </c>
      <c r="J7" s="62" t="s">
        <v>99</v>
      </c>
      <c r="K7" s="62" t="s">
        <v>100</v>
      </c>
      <c r="L7" s="62" t="s">
        <v>78</v>
      </c>
      <c r="M7" s="62" t="s">
        <v>101</v>
      </c>
      <c r="N7" s="71" t="s">
        <v>40</v>
      </c>
      <c r="O7" s="71" t="s">
        <v>102</v>
      </c>
      <c r="P7" s="71">
        <v>87.93</v>
      </c>
      <c r="Q7" s="71">
        <v>75.209999999999994</v>
      </c>
      <c r="R7" s="71">
        <v>4707</v>
      </c>
      <c r="S7" s="71">
        <v>9368</v>
      </c>
      <c r="T7" s="71">
        <v>129.88</v>
      </c>
      <c r="U7" s="71">
        <v>72.13</v>
      </c>
      <c r="V7" s="71">
        <v>8136</v>
      </c>
      <c r="W7" s="71">
        <v>4.34</v>
      </c>
      <c r="X7" s="71">
        <v>1874.65</v>
      </c>
      <c r="Y7" s="71">
        <v>70.69</v>
      </c>
      <c r="Z7" s="71">
        <v>75.16</v>
      </c>
      <c r="AA7" s="71">
        <v>83.42</v>
      </c>
      <c r="AB7" s="71">
        <v>81.93</v>
      </c>
      <c r="AC7" s="71">
        <v>90.29</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1263.02</v>
      </c>
      <c r="BG7" s="71">
        <v>1504.13</v>
      </c>
      <c r="BH7" s="71">
        <v>1383.3</v>
      </c>
      <c r="BI7" s="71">
        <v>884.87</v>
      </c>
      <c r="BJ7" s="71">
        <v>1627.49</v>
      </c>
      <c r="BK7" s="71">
        <v>1124.26</v>
      </c>
      <c r="BL7" s="71">
        <v>1048.23</v>
      </c>
      <c r="BM7" s="71">
        <v>807.75</v>
      </c>
      <c r="BN7" s="71">
        <v>812.92</v>
      </c>
      <c r="BO7" s="71">
        <v>765.48</v>
      </c>
      <c r="BP7" s="71">
        <v>669.11</v>
      </c>
      <c r="BQ7" s="71">
        <v>100</v>
      </c>
      <c r="BR7" s="71">
        <v>104.9</v>
      </c>
      <c r="BS7" s="71">
        <v>112.91</v>
      </c>
      <c r="BT7" s="71">
        <v>102.61</v>
      </c>
      <c r="BU7" s="71">
        <v>101.81</v>
      </c>
      <c r="BV7" s="71">
        <v>80.58</v>
      </c>
      <c r="BW7" s="71">
        <v>78.92</v>
      </c>
      <c r="BX7" s="71">
        <v>86.94</v>
      </c>
      <c r="BY7" s="71">
        <v>85.4</v>
      </c>
      <c r="BZ7" s="71">
        <v>87.8</v>
      </c>
      <c r="CA7" s="71">
        <v>99.73</v>
      </c>
      <c r="CB7" s="71">
        <v>268.55</v>
      </c>
      <c r="CC7" s="71">
        <v>257.37</v>
      </c>
      <c r="CD7" s="71">
        <v>238.79</v>
      </c>
      <c r="CE7" s="71">
        <v>269.62</v>
      </c>
      <c r="CF7" s="71">
        <v>268.62</v>
      </c>
      <c r="CG7" s="71">
        <v>216.21</v>
      </c>
      <c r="CH7" s="71">
        <v>220.31</v>
      </c>
      <c r="CI7" s="71">
        <v>179.63</v>
      </c>
      <c r="CJ7" s="71">
        <v>188.57</v>
      </c>
      <c r="CK7" s="71">
        <v>187.69</v>
      </c>
      <c r="CL7" s="71">
        <v>134.97999999999999</v>
      </c>
      <c r="CM7" s="71" t="s">
        <v>40</v>
      </c>
      <c r="CN7" s="71" t="s">
        <v>40</v>
      </c>
      <c r="CO7" s="71" t="s">
        <v>40</v>
      </c>
      <c r="CP7" s="71" t="s">
        <v>40</v>
      </c>
      <c r="CQ7" s="71" t="s">
        <v>40</v>
      </c>
      <c r="CR7" s="71">
        <v>50.24</v>
      </c>
      <c r="CS7" s="71">
        <v>49.68</v>
      </c>
      <c r="CT7" s="71">
        <v>55.55</v>
      </c>
      <c r="CU7" s="71">
        <v>55.84</v>
      </c>
      <c r="CV7" s="71">
        <v>55.78</v>
      </c>
      <c r="CW7" s="71">
        <v>59.99</v>
      </c>
      <c r="CX7" s="71">
        <v>87.72</v>
      </c>
      <c r="CY7" s="71">
        <v>87.8</v>
      </c>
      <c r="CZ7" s="71">
        <v>88.72</v>
      </c>
      <c r="DA7" s="71">
        <v>89.32</v>
      </c>
      <c r="DB7" s="71">
        <v>89.66</v>
      </c>
      <c r="DC7" s="71">
        <v>84.17</v>
      </c>
      <c r="DD7" s="71">
        <v>83.35</v>
      </c>
      <c r="DE7" s="71">
        <v>91.64</v>
      </c>
      <c r="DF7" s="71">
        <v>92.34</v>
      </c>
      <c r="DG7" s="71">
        <v>91.78</v>
      </c>
      <c r="DH7" s="71">
        <v>95.72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0.12</v>
      </c>
      <c r="EL7" s="71">
        <v>0.1</v>
      </c>
      <c r="EM7" s="71">
        <v>9.e-002</v>
      </c>
      <c r="EN7" s="71">
        <v>0.1</v>
      </c>
      <c r="EO7" s="71">
        <v>0.24</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akabira</cp:lastModifiedBy>
  <cp:lastPrinted>2023-01-18T07:00:42Z</cp:lastPrinted>
  <dcterms:created xsi:type="dcterms:W3CDTF">2023-01-12T23:51:16Z</dcterms:created>
  <dcterms:modified xsi:type="dcterms:W3CDTF">2023-02-27T06:05:40Z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2023-02-27T06:05:40Z</vt:filetime>
  </property>
</Properties>
</file>