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Z:\管理係New!\61 経営比較分析（上水・下水）\令和３年度\令和３年度（令和2年度決算）水道経営比較分析表\提出用\"/>
    </mc:Choice>
  </mc:AlternateContent>
  <xr:revisionPtr revIDLastSave="0" documentId="13_ncr:1_{FDA31101-EFA1-45E2-909B-13E6AD2B20DE}" xr6:coauthVersionLast="44" xr6:coauthVersionMax="44" xr10:uidLastSave="{00000000-0000-0000-0000-000000000000}"/>
  <workbookProtection workbookAlgorithmName="SHA-512" workbookHashValue="57PHH+t3a1osgG8PW/y5QYVOhpIo5QKXWdCbx9nN9pGTTeYku1hb2tJGpDYl2GBelR2uqW8L7Yxmk7x+K/bpMA==" workbookSaltValue="mDOb/jNKH/+7lAzIo0RdZ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E85" i="4"/>
  <c r="BB10" i="4"/>
  <c r="AT10" i="4"/>
  <c r="AL10" i="4"/>
  <c r="W10" i="4"/>
  <c r="AL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<sst xmlns="http://schemas.openxmlformats.org/spreadsheetml/2006/main" count="228" uniqueCount="114">
  <si>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</si>
  <si>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</si>
  <si>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</si>
  <si>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</si>
  <si>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</si>
  <si>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</si>
  <si>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</si>
  <si>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</si>
  <si>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</si>
  <si>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</si>
  <si>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</si>
  <si>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</si>
  <si>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</si>
  <si>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</si>
  <si>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</si>
  <si>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</si>
  <si>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</si>
  <si>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</si>
  <si>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</si>
  <si>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</si>
  <si>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</si>
  <si>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</si>
  <si>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</si>
  <si>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</si>
  <si>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</si>
  <si>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</si>
  <si>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</si>
  <si>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</si>
  <si>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</si>
  <si>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</si>
  <si>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</si>
  <si>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</si>
  <si>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</si>
  <si>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</si>
  <si>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</si>
  <si>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</si>
  <si>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</si>
  <si>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</si>
  <si>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</si>
  <si>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</si>
  <si>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</si>
  <si>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</si>
  <si>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</si>
  <si>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</si>
  <si>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</si>
  <si>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</si>
  <si>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</si>
  <si>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</si>
  <si>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</si>
  <si>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</si>
  <si>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</si>
  <si>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</si>
  <si>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</si>
  <si>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</si>
  <si>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</si>
  <si>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</si>
  <si>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</si>
  <si>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</si>
  <si>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</si>
  <si>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</si>
  <si>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</si>
  <si>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</si>
  <si>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</si>
  <si>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</si>
  <si>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</si>
  <si>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</si>
  <si>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</si>
  <si>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</si>
  <si>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</si>
  <si>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</si>
  <si>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</si>
  <si>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</si>
  <si>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</si>
  <si>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</si>
  <si>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</si>
  <si>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</si>
  <si>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</si>
  <si>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</si>
  <si>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</si>
  <si>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</si>
  <si>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</si>
  <si>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</si>
  <si>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</si>
  <si>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</si>
  <si>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</si>
  <si>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</si>
  <si>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</si>
  <si>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</si>
  <si>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</si>
  <si>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</si>
  <si>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</si>
  <si>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</si>
  <si>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</si>
  <si>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赤平市</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</si>
  <si>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</si>
  <si>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</si>
  <si>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</si>
  <si>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</si>
  <si>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</si>
  <si>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</si>
  <si>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</si>
  <si>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</si>
  <si>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</si>
  <si>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</si>
  <si>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</si>
  <si>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</si>
  <si>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</si>
  <si>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</si>
  <si>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</si>
  <si>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</si>
  <si>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</si>
  <si>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赤平市の水道施設は、昭和50年代以前に建設されているものが多く、老朽化が進んでいる状況です。　　　　　　　　　
  ②管路経年化率（法定耐用年数を超えた管路延長）で示されるように、全国及び類似団体平均より高い状況となっています。　　　　　　　　　　　　　　　　　　　　　　　
  ③管路更新率は全国及び類似団体平均より高い状況となっています。　　　　　　　　　　　　　　　　　　　　　　
  今後も老朽化した施設・管路について老朽化に起因する事故の防止をおこない点検や補修履歴を含め、水道施設の適切かつ効率的な更新を計画的に進めていきます。</t>
    <phoneticPr fontId="4"/>
  </si>
  <si>
    <t xml:space="preserve"> 水道事業に置かれている現状は、人口減少に伴う料金収入の減少、施設及び管路の老朽化など取り巻く環境は厳しい状況にあります。　　　　　　　　　　　　　　　　　　　
  この厳しい環境の中、令和2年度に策定したアセットマネジメント・経営戦略に基づく中長期的な視点に立った施設及び管路更新需要と、水道料金改定を含む財政収支の改善を実施し，引き続き健全かつ安定的な経営が図れるように努めてまいります。</t>
    <rPh sb="99" eb="101">
      <t>サクテイ</t>
    </rPh>
    <rPh sb="119" eb="120">
      <t>モト</t>
    </rPh>
    <rPh sb="159" eb="161">
      <t>カイゼン</t>
    </rPh>
    <rPh sb="162" eb="164">
      <t>ジッシ</t>
    </rPh>
    <phoneticPr fontId="4"/>
  </si>
  <si>
    <t xml:space="preserve"> 令和２年度の赤平市水道事業については、①経常収支比率（単年度経常収支）及び③流動比率（短期債務に対する比率）がそれぞれ100％を超えていること、②累積欠損金比率は累積欠損金が発生していないことから3指標については健全数値となっております。
　一方、⑤料金回収率については100％を下回っていること。⑥給水原価については全国平均及び類似団体平均よりも高い数値となっていることから、費用の削減や財源確保の妥当性を検討していく必要があります。
　また、⑧有収率については，全国平均及び類似団体平均と比較して低い状況にあるため漏水調査を継続的に行い修繕し、有収率低下の抑制に努めながら管路の更新を進めていきます。
　施設・管路の更新、維持には多額の費用が必要となるため、経営の効率化等により経費の削減を図り、料金改定も含め老朽化施設の有用性を検討し経営健全化に取り組んでいく必要があります。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</si>
</sst>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0.97</c:v>
                </c:pt>
                <c:pt idx="1">
                  <c:v>1.03</c:v>
                </c:pt>
                <c:pt idx="2">
                  <c:v>1.03</c:v>
                </c:pt>
                <c:pt idx="3">
                  <c:v>1.05</c:v>
                </c:pt>
                <c:pt idx="4">
                  <c:v>0.76</c:v>
                </c:pt>
              </c:numCache>
            </c:numRef>
          </c:val>
          <c:extLst>
            <c:ext xmlns:c16="http://schemas.microsoft.com/office/drawing/2014/chart" uri="{C3380CC4-5D6E-409C-BE32-E72D297353CC}">
              <c16:uniqueId val="{00000000-9CD0-46D7-9075-8353C656B7E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0.52</c:v>
                </c:pt>
                <c:pt idx="3">
                  <c:v>0.47</c:v>
                </c:pt>
                <c:pt idx="4">
                  <c:v>0.4</c:v>
                </c:pt>
              </c:numCache>
            </c:numRef>
          </c:val>
          <c:smooth val="0"/>
          <c:extLst>
            <c:ext xmlns:c16="http://schemas.microsoft.com/office/drawing/2014/chart" uri="{C3380CC4-5D6E-409C-BE32-E72D297353CC}">
              <c16:uniqueId val="{00000001-9CD0-46D7-9075-8353C656B7E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48.34</c:v>
                </c:pt>
                <c:pt idx="1">
                  <c:v>47.35</c:v>
                </c:pt>
                <c:pt idx="2">
                  <c:v>43.69</c:v>
                </c:pt>
                <c:pt idx="3">
                  <c:v>43.25</c:v>
                </c:pt>
                <c:pt idx="4">
                  <c:v>42.7</c:v>
                </c:pt>
              </c:numCache>
            </c:numRef>
          </c:val>
          <c:extLst>
            <c:ext xmlns:c16="http://schemas.microsoft.com/office/drawing/2014/chart" uri="{C3380CC4-5D6E-409C-BE32-E72D297353CC}">
              <c16:uniqueId val="{00000000-0C1C-4485-90B2-F4437B6D7B6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50.29</c:v>
                </c:pt>
                <c:pt idx="3">
                  <c:v>49.64</c:v>
                </c:pt>
                <c:pt idx="4">
                  <c:v>49.38</c:v>
                </c:pt>
              </c:numCache>
            </c:numRef>
          </c:val>
          <c:smooth val="0"/>
          <c:extLst>
            <c:ext xmlns:c16="http://schemas.microsoft.com/office/drawing/2014/chart" uri="{C3380CC4-5D6E-409C-BE32-E72D297353CC}">
              <c16:uniqueId val="{00000001-0C1C-4485-90B2-F4437B6D7B6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69.260000000000005</c:v>
                </c:pt>
                <c:pt idx="1">
                  <c:v>68.8</c:v>
                </c:pt>
                <c:pt idx="2">
                  <c:v>73.430000000000007</c:v>
                </c:pt>
                <c:pt idx="3">
                  <c:v>73.3</c:v>
                </c:pt>
                <c:pt idx="4">
                  <c:v>73.67</c:v>
                </c:pt>
              </c:numCache>
            </c:numRef>
          </c:val>
          <c:extLst>
            <c:ext xmlns:c16="http://schemas.microsoft.com/office/drawing/2014/chart" uri="{C3380CC4-5D6E-409C-BE32-E72D297353CC}">
              <c16:uniqueId val="{00000000-BA0A-41AA-AD6C-D1EBD368970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77.73</c:v>
                </c:pt>
                <c:pt idx="3">
                  <c:v>78.09</c:v>
                </c:pt>
                <c:pt idx="4">
                  <c:v>78.010000000000005</c:v>
                </c:pt>
              </c:numCache>
            </c:numRef>
          </c:val>
          <c:smooth val="0"/>
          <c:extLst>
            <c:ext xmlns:c16="http://schemas.microsoft.com/office/drawing/2014/chart" uri="{C3380CC4-5D6E-409C-BE32-E72D297353CC}">
              <c16:uniqueId val="{00000001-BA0A-41AA-AD6C-D1EBD368970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118.99</c:v>
                </c:pt>
                <c:pt idx="1">
                  <c:v>104.76</c:v>
                </c:pt>
                <c:pt idx="2">
                  <c:v>113.06</c:v>
                </c:pt>
                <c:pt idx="3">
                  <c:v>107.54</c:v>
                </c:pt>
                <c:pt idx="4">
                  <c:v>106.1</c:v>
                </c:pt>
              </c:numCache>
            </c:numRef>
          </c:val>
          <c:extLst>
            <c:ext xmlns:c16="http://schemas.microsoft.com/office/drawing/2014/chart" uri="{C3380CC4-5D6E-409C-BE32-E72D297353CC}">
              <c16:uniqueId val="{00000000-FAC9-4BDC-907C-5BECF213F37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103.81</c:v>
                </c:pt>
                <c:pt idx="3">
                  <c:v>104.35</c:v>
                </c:pt>
                <c:pt idx="4">
                  <c:v>105.34</c:v>
                </c:pt>
              </c:numCache>
            </c:numRef>
          </c:val>
          <c:smooth val="0"/>
          <c:extLst>
            <c:ext xmlns:c16="http://schemas.microsoft.com/office/drawing/2014/chart" uri="{C3380CC4-5D6E-409C-BE32-E72D297353CC}">
              <c16:uniqueId val="{00000001-FAC9-4BDC-907C-5BECF213F37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57.13</c:v>
                </c:pt>
                <c:pt idx="1">
                  <c:v>57.69</c:v>
                </c:pt>
                <c:pt idx="2">
                  <c:v>58.31</c:v>
                </c:pt>
                <c:pt idx="3">
                  <c:v>58.71</c:v>
                </c:pt>
                <c:pt idx="4">
                  <c:v>56.78</c:v>
                </c:pt>
              </c:numCache>
            </c:numRef>
          </c:val>
          <c:extLst>
            <c:ext xmlns:c16="http://schemas.microsoft.com/office/drawing/2014/chart" uri="{C3380CC4-5D6E-409C-BE32-E72D297353CC}">
              <c16:uniqueId val="{00000000-E094-403B-8F3A-D92E61FA543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45.85</c:v>
                </c:pt>
                <c:pt idx="3">
                  <c:v>47.31</c:v>
                </c:pt>
                <c:pt idx="4">
                  <c:v>47.5</c:v>
                </c:pt>
              </c:numCache>
            </c:numRef>
          </c:val>
          <c:smooth val="0"/>
          <c:extLst>
            <c:ext xmlns:c16="http://schemas.microsoft.com/office/drawing/2014/chart" uri="{C3380CC4-5D6E-409C-BE32-E72D297353CC}">
              <c16:uniqueId val="{00000001-E094-403B-8F3A-D92E61FA543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31.84</c:v>
                </c:pt>
                <c:pt idx="1">
                  <c:v>47.62</c:v>
                </c:pt>
                <c:pt idx="2">
                  <c:v>47.15</c:v>
                </c:pt>
                <c:pt idx="3">
                  <c:v>49.42</c:v>
                </c:pt>
                <c:pt idx="4">
                  <c:v>51.78</c:v>
                </c:pt>
              </c:numCache>
            </c:numRef>
          </c:val>
          <c:extLst>
            <c:ext xmlns:c16="http://schemas.microsoft.com/office/drawing/2014/chart" uri="{C3380CC4-5D6E-409C-BE32-E72D297353CC}">
              <c16:uniqueId val="{00000000-AF1C-412C-B1E6-AED94A9EDB1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14.13</c:v>
                </c:pt>
                <c:pt idx="3">
                  <c:v>16.77</c:v>
                </c:pt>
                <c:pt idx="4">
                  <c:v>17.399999999999999</c:v>
                </c:pt>
              </c:numCache>
            </c:numRef>
          </c:val>
          <c:smooth val="0"/>
          <c:extLst>
            <c:ext xmlns:c16="http://schemas.microsoft.com/office/drawing/2014/chart" uri="{C3380CC4-5D6E-409C-BE32-E72D297353CC}">
              <c16:uniqueId val="{00000001-AF1C-412C-B1E6-AED94A9EDB1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73-415A-AA81-E5D4C1DD869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25.66</c:v>
                </c:pt>
                <c:pt idx="3">
                  <c:v>21.69</c:v>
                </c:pt>
                <c:pt idx="4">
                  <c:v>24.04</c:v>
                </c:pt>
              </c:numCache>
            </c:numRef>
          </c:val>
          <c:smooth val="0"/>
          <c:extLst>
            <c:ext xmlns:c16="http://schemas.microsoft.com/office/drawing/2014/chart" uri="{C3380CC4-5D6E-409C-BE32-E72D297353CC}">
              <c16:uniqueId val="{00000001-9E73-415A-AA81-E5D4C1DD869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613.75</c:v>
                </c:pt>
                <c:pt idx="1">
                  <c:v>612.29999999999995</c:v>
                </c:pt>
                <c:pt idx="2">
                  <c:v>615.41999999999996</c:v>
                </c:pt>
                <c:pt idx="3">
                  <c:v>625.67999999999995</c:v>
                </c:pt>
                <c:pt idx="4">
                  <c:v>560.25</c:v>
                </c:pt>
              </c:numCache>
            </c:numRef>
          </c:val>
          <c:extLst>
            <c:ext xmlns:c16="http://schemas.microsoft.com/office/drawing/2014/chart" uri="{C3380CC4-5D6E-409C-BE32-E72D297353CC}">
              <c16:uniqueId val="{00000000-431E-499B-BAD2-42FACF7B70E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300.14</c:v>
                </c:pt>
                <c:pt idx="3">
                  <c:v>301.04000000000002</c:v>
                </c:pt>
                <c:pt idx="4">
                  <c:v>305.08</c:v>
                </c:pt>
              </c:numCache>
            </c:numRef>
          </c:val>
          <c:smooth val="0"/>
          <c:extLst>
            <c:ext xmlns:c16="http://schemas.microsoft.com/office/drawing/2014/chart" uri="{C3380CC4-5D6E-409C-BE32-E72D297353CC}">
              <c16:uniqueId val="{00000001-431E-499B-BAD2-42FACF7B70E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432.92</c:v>
                </c:pt>
                <c:pt idx="1">
                  <c:v>443.73</c:v>
                </c:pt>
                <c:pt idx="2">
                  <c:v>450.44</c:v>
                </c:pt>
                <c:pt idx="3">
                  <c:v>452.81</c:v>
                </c:pt>
                <c:pt idx="4">
                  <c:v>513.80999999999995</c:v>
                </c:pt>
              </c:numCache>
            </c:numRef>
          </c:val>
          <c:extLst>
            <c:ext xmlns:c16="http://schemas.microsoft.com/office/drawing/2014/chart" uri="{C3380CC4-5D6E-409C-BE32-E72D297353CC}">
              <c16:uniqueId val="{00000000-D7AD-4A82-A46F-9B1E7599941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566.65</c:v>
                </c:pt>
                <c:pt idx="3">
                  <c:v>551.62</c:v>
                </c:pt>
                <c:pt idx="4">
                  <c:v>585.59</c:v>
                </c:pt>
              </c:numCache>
            </c:numRef>
          </c:val>
          <c:smooth val="0"/>
          <c:extLst>
            <c:ext xmlns:c16="http://schemas.microsoft.com/office/drawing/2014/chart" uri="{C3380CC4-5D6E-409C-BE32-E72D297353CC}">
              <c16:uniqueId val="{00000001-D7AD-4A82-A46F-9B1E7599941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108.81</c:v>
                </c:pt>
                <c:pt idx="1">
                  <c:v>93.1</c:v>
                </c:pt>
                <c:pt idx="2">
                  <c:v>102.52</c:v>
                </c:pt>
                <c:pt idx="3">
                  <c:v>94.49</c:v>
                </c:pt>
                <c:pt idx="4">
                  <c:v>94.88</c:v>
                </c:pt>
              </c:numCache>
            </c:numRef>
          </c:val>
          <c:extLst>
            <c:ext xmlns:c16="http://schemas.microsoft.com/office/drawing/2014/chart" uri="{C3380CC4-5D6E-409C-BE32-E72D297353CC}">
              <c16:uniqueId val="{00000000-18C3-4B89-8A0F-B0FB359C460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84.77</c:v>
                </c:pt>
                <c:pt idx="3">
                  <c:v>87.11</c:v>
                </c:pt>
                <c:pt idx="4">
                  <c:v>82.78</c:v>
                </c:pt>
              </c:numCache>
            </c:numRef>
          </c:val>
          <c:smooth val="0"/>
          <c:extLst>
            <c:ext xmlns:c16="http://schemas.microsoft.com/office/drawing/2014/chart" uri="{C3380CC4-5D6E-409C-BE32-E72D297353CC}">
              <c16:uniqueId val="{00000001-18C3-4B89-8A0F-B0FB359C460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216.75</c:v>
                </c:pt>
                <c:pt idx="1">
                  <c:v>254.32</c:v>
                </c:pt>
                <c:pt idx="2">
                  <c:v>229.98</c:v>
                </c:pt>
                <c:pt idx="3">
                  <c:v>249.59</c:v>
                </c:pt>
                <c:pt idx="4">
                  <c:v>246.5</c:v>
                </c:pt>
              </c:numCache>
            </c:numRef>
          </c:val>
          <c:extLst>
            <c:ext xmlns:c16="http://schemas.microsoft.com/office/drawing/2014/chart" uri="{C3380CC4-5D6E-409C-BE32-E72D297353CC}">
              <c16:uniqueId val="{00000000-D102-4AC6-8B67-9BDA63F24C5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227.27</c:v>
                </c:pt>
                <c:pt idx="3">
                  <c:v>223.98</c:v>
                </c:pt>
                <c:pt idx="4">
                  <c:v>225.09</c:v>
                </c:pt>
              </c:numCache>
            </c:numRef>
          </c:val>
          <c:smooth val="0"/>
          <c:extLst>
            <c:ext xmlns:c16="http://schemas.microsoft.com/office/drawing/2014/chart" uri="{C3380CC4-5D6E-409C-BE32-E72D297353CC}">
              <c16:uniqueId val="{00000001-D102-4AC6-8B67-9BDA63F24C5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16" zoomScale="130" zoomScaleNormal="13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北海道　赤平市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9642</v>
      </c>
      <c r="AM8" s="61"/>
      <c r="AN8" s="61"/>
      <c r="AO8" s="61"/>
      <c r="AP8" s="61"/>
      <c r="AQ8" s="61"/>
      <c r="AR8" s="61"/>
      <c r="AS8" s="61"/>
      <c r="AT8" s="52">
        <f>データ!$S$6</f>
        <v>129.88</v>
      </c>
      <c r="AU8" s="53"/>
      <c r="AV8" s="53"/>
      <c r="AW8" s="53"/>
      <c r="AX8" s="53"/>
      <c r="AY8" s="53"/>
      <c r="AZ8" s="53"/>
      <c r="BA8" s="53"/>
      <c r="BB8" s="54">
        <f>データ!$T$6</f>
        <v>74.239999999999995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59.65</v>
      </c>
      <c r="J10" s="53"/>
      <c r="K10" s="53"/>
      <c r="L10" s="53"/>
      <c r="M10" s="53"/>
      <c r="N10" s="53"/>
      <c r="O10" s="64"/>
      <c r="P10" s="54">
        <f>データ!$P$6</f>
        <v>97.74</v>
      </c>
      <c r="Q10" s="54"/>
      <c r="R10" s="54"/>
      <c r="S10" s="54"/>
      <c r="T10" s="54"/>
      <c r="U10" s="54"/>
      <c r="V10" s="54"/>
      <c r="W10" s="61">
        <f>データ!$Q$6</f>
        <v>5322</v>
      </c>
      <c r="X10" s="61"/>
      <c r="Y10" s="61"/>
      <c r="Z10" s="61"/>
      <c r="AA10" s="61"/>
      <c r="AB10" s="61"/>
      <c r="AC10" s="61"/>
      <c r="AD10" s="2"/>
      <c r="AE10" s="2"/>
      <c r="AF10" s="2"/>
      <c r="AG10" s="2"/>
      <c r="AH10" s="4"/>
      <c r="AI10" s="4"/>
      <c r="AJ10" s="4"/>
      <c r="AK10" s="4"/>
      <c r="AL10" s="61">
        <f>データ!$U$6</f>
        <v>9354</v>
      </c>
      <c r="AM10" s="61"/>
      <c r="AN10" s="61"/>
      <c r="AO10" s="61"/>
      <c r="AP10" s="61"/>
      <c r="AQ10" s="61"/>
      <c r="AR10" s="61"/>
      <c r="AS10" s="61"/>
      <c r="AT10" s="52">
        <f>データ!$V$6</f>
        <v>17.260000000000002</v>
      </c>
      <c r="AU10" s="53"/>
      <c r="AV10" s="53"/>
      <c r="AW10" s="53"/>
      <c r="AX10" s="53"/>
      <c r="AY10" s="53"/>
      <c r="AZ10" s="53"/>
      <c r="BA10" s="53"/>
      <c r="BB10" s="54">
        <f>データ!$W$6</f>
        <v>541.95000000000005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ody9XilG4xrPQKYUQkYK0FwNPUQQOXY80hwS//dq5CX1X3llHj/tplkXLsv3vvMvzdxvH9DIN+y7G08evS7HA==" saltValue="qu+MNj0TmRjFnYvqOcvgq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12181</v>
      </c>
      <c r="D6" s="34">
        <f t="shared" si="3"/>
        <v>46</v>
      </c>
      <c r="E6" s="34">
        <f t="shared" si="3"/>
        <v>1</v>
      </c>
      <c r="F6" s="34">
        <f t="shared" si="3"/>
        <v>0</v>
      </c>
      <c r="G6" s="34">
        <f t="shared" si="3"/>
        <v>1</v>
      </c>
      <c r="H6" s="34" t="str">
        <f t="shared" si="3"/>
        <v>北海道　赤平市</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59.65</v>
      </c>
      <c r="P6" s="35">
        <f t="shared" si="3"/>
        <v>97.74</v>
      </c>
      <c r="Q6" s="35">
        <f t="shared" si="3"/>
        <v>5322</v>
      </c>
      <c r="R6" s="35">
        <f t="shared" si="3"/>
        <v>9642</v>
      </c>
      <c r="S6" s="35">
        <f t="shared" si="3"/>
        <v>129.88</v>
      </c>
      <c r="T6" s="35">
        <f t="shared" si="3"/>
        <v>74.239999999999995</v>
      </c>
      <c r="U6" s="35">
        <f t="shared" si="3"/>
        <v>9354</v>
      </c>
      <c r="V6" s="35">
        <f t="shared" si="3"/>
        <v>17.260000000000002</v>
      </c>
      <c r="W6" s="35">
        <f t="shared" si="3"/>
        <v>541.95000000000005</v>
      </c>
      <c r="X6" s="36">
        <f>IF(X7="",NA(),X7)</f>
        <v>118.99</v>
      </c>
      <c r="Y6" s="36">
        <f t="shared" ref="Y6:AG6" si="4">IF(Y7="",NA(),Y7)</f>
        <v>104.76</v>
      </c>
      <c r="Z6" s="36">
        <f t="shared" si="4"/>
        <v>113.06</v>
      </c>
      <c r="AA6" s="36">
        <f t="shared" si="4"/>
        <v>107.54</v>
      </c>
      <c r="AB6" s="36">
        <f t="shared" si="4"/>
        <v>106.1</v>
      </c>
      <c r="AC6" s="36">
        <f t="shared" si="4"/>
        <v>111.34</v>
      </c>
      <c r="AD6" s="36">
        <f t="shared" si="4"/>
        <v>110.02</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25.66</v>
      </c>
      <c r="AQ6" s="36">
        <f t="shared" si="5"/>
        <v>21.69</v>
      </c>
      <c r="AR6" s="36">
        <f t="shared" si="5"/>
        <v>24.04</v>
      </c>
      <c r="AS6" s="35" t="str">
        <f>IF(AS7="","",IF(AS7="-","【-】","【"&amp;SUBSTITUTE(TEXT(AS7,"#,##0.00"),"-","△")&amp;"】"))</f>
        <v>【1.15】</v>
      </c>
      <c r="AT6" s="36">
        <f>IF(AT7="",NA(),AT7)</f>
        <v>613.75</v>
      </c>
      <c r="AU6" s="36">
        <f t="shared" ref="AU6:BC6" si="6">IF(AU7="",NA(),AU7)</f>
        <v>612.29999999999995</v>
      </c>
      <c r="AV6" s="36">
        <f t="shared" si="6"/>
        <v>615.41999999999996</v>
      </c>
      <c r="AW6" s="36">
        <f t="shared" si="6"/>
        <v>625.67999999999995</v>
      </c>
      <c r="AX6" s="36">
        <f t="shared" si="6"/>
        <v>560.25</v>
      </c>
      <c r="AY6" s="36">
        <f t="shared" si="6"/>
        <v>388.67</v>
      </c>
      <c r="AZ6" s="36">
        <f t="shared" si="6"/>
        <v>355.27</v>
      </c>
      <c r="BA6" s="36">
        <f t="shared" si="6"/>
        <v>300.14</v>
      </c>
      <c r="BB6" s="36">
        <f t="shared" si="6"/>
        <v>301.04000000000002</v>
      </c>
      <c r="BC6" s="36">
        <f t="shared" si="6"/>
        <v>305.08</v>
      </c>
      <c r="BD6" s="35" t="str">
        <f>IF(BD7="","",IF(BD7="-","【-】","【"&amp;SUBSTITUTE(TEXT(BD7,"#,##0.00"),"-","△")&amp;"】"))</f>
        <v>【260.31】</v>
      </c>
      <c r="BE6" s="36">
        <f>IF(BE7="",NA(),BE7)</f>
        <v>432.92</v>
      </c>
      <c r="BF6" s="36">
        <f t="shared" ref="BF6:BN6" si="7">IF(BF7="",NA(),BF7)</f>
        <v>443.73</v>
      </c>
      <c r="BG6" s="36">
        <f t="shared" si="7"/>
        <v>450.44</v>
      </c>
      <c r="BH6" s="36">
        <f t="shared" si="7"/>
        <v>452.81</v>
      </c>
      <c r="BI6" s="36">
        <f t="shared" si="7"/>
        <v>513.80999999999995</v>
      </c>
      <c r="BJ6" s="36">
        <f t="shared" si="7"/>
        <v>422.5</v>
      </c>
      <c r="BK6" s="36">
        <f t="shared" si="7"/>
        <v>458.27</v>
      </c>
      <c r="BL6" s="36">
        <f t="shared" si="7"/>
        <v>566.65</v>
      </c>
      <c r="BM6" s="36">
        <f t="shared" si="7"/>
        <v>551.62</v>
      </c>
      <c r="BN6" s="36">
        <f t="shared" si="7"/>
        <v>585.59</v>
      </c>
      <c r="BO6" s="35" t="str">
        <f>IF(BO7="","",IF(BO7="-","【-】","【"&amp;SUBSTITUTE(TEXT(BO7,"#,##0.00"),"-","△")&amp;"】"))</f>
        <v>【275.67】</v>
      </c>
      <c r="BP6" s="36">
        <f>IF(BP7="",NA(),BP7)</f>
        <v>108.81</v>
      </c>
      <c r="BQ6" s="36">
        <f t="shared" ref="BQ6:BY6" si="8">IF(BQ7="",NA(),BQ7)</f>
        <v>93.1</v>
      </c>
      <c r="BR6" s="36">
        <f t="shared" si="8"/>
        <v>102.52</v>
      </c>
      <c r="BS6" s="36">
        <f t="shared" si="8"/>
        <v>94.49</v>
      </c>
      <c r="BT6" s="36">
        <f t="shared" si="8"/>
        <v>94.88</v>
      </c>
      <c r="BU6" s="36">
        <f t="shared" si="8"/>
        <v>101.64</v>
      </c>
      <c r="BV6" s="36">
        <f t="shared" si="8"/>
        <v>96.77</v>
      </c>
      <c r="BW6" s="36">
        <f t="shared" si="8"/>
        <v>84.77</v>
      </c>
      <c r="BX6" s="36">
        <f t="shared" si="8"/>
        <v>87.11</v>
      </c>
      <c r="BY6" s="36">
        <f t="shared" si="8"/>
        <v>82.78</v>
      </c>
      <c r="BZ6" s="35" t="str">
        <f>IF(BZ7="","",IF(BZ7="-","【-】","【"&amp;SUBSTITUTE(TEXT(BZ7,"#,##0.00"),"-","△")&amp;"】"))</f>
        <v>【100.05】</v>
      </c>
      <c r="CA6" s="36">
        <f>IF(CA7="",NA(),CA7)</f>
        <v>216.75</v>
      </c>
      <c r="CB6" s="36">
        <f t="shared" ref="CB6:CJ6" si="9">IF(CB7="",NA(),CB7)</f>
        <v>254.32</v>
      </c>
      <c r="CC6" s="36">
        <f t="shared" si="9"/>
        <v>229.98</v>
      </c>
      <c r="CD6" s="36">
        <f t="shared" si="9"/>
        <v>249.59</v>
      </c>
      <c r="CE6" s="36">
        <f t="shared" si="9"/>
        <v>246.5</v>
      </c>
      <c r="CF6" s="36">
        <f t="shared" si="9"/>
        <v>179.16</v>
      </c>
      <c r="CG6" s="36">
        <f t="shared" si="9"/>
        <v>187.18</v>
      </c>
      <c r="CH6" s="36">
        <f t="shared" si="9"/>
        <v>227.27</v>
      </c>
      <c r="CI6" s="36">
        <f t="shared" si="9"/>
        <v>223.98</v>
      </c>
      <c r="CJ6" s="36">
        <f t="shared" si="9"/>
        <v>225.09</v>
      </c>
      <c r="CK6" s="35" t="str">
        <f>IF(CK7="","",IF(CK7="-","【-】","【"&amp;SUBSTITUTE(TEXT(CK7,"#,##0.00"),"-","△")&amp;"】"))</f>
        <v>【166.40】</v>
      </c>
      <c r="CL6" s="36">
        <f>IF(CL7="",NA(),CL7)</f>
        <v>48.34</v>
      </c>
      <c r="CM6" s="36">
        <f t="shared" ref="CM6:CU6" si="10">IF(CM7="",NA(),CM7)</f>
        <v>47.35</v>
      </c>
      <c r="CN6" s="36">
        <f t="shared" si="10"/>
        <v>43.69</v>
      </c>
      <c r="CO6" s="36">
        <f t="shared" si="10"/>
        <v>43.25</v>
      </c>
      <c r="CP6" s="36">
        <f t="shared" si="10"/>
        <v>42.7</v>
      </c>
      <c r="CQ6" s="36">
        <f t="shared" si="10"/>
        <v>54.24</v>
      </c>
      <c r="CR6" s="36">
        <f t="shared" si="10"/>
        <v>55.88</v>
      </c>
      <c r="CS6" s="36">
        <f t="shared" si="10"/>
        <v>50.29</v>
      </c>
      <c r="CT6" s="36">
        <f t="shared" si="10"/>
        <v>49.64</v>
      </c>
      <c r="CU6" s="36">
        <f t="shared" si="10"/>
        <v>49.38</v>
      </c>
      <c r="CV6" s="35" t="str">
        <f>IF(CV7="","",IF(CV7="-","【-】","【"&amp;SUBSTITUTE(TEXT(CV7,"#,##0.00"),"-","△")&amp;"】"))</f>
        <v>【60.69】</v>
      </c>
      <c r="CW6" s="36">
        <f>IF(CW7="",NA(),CW7)</f>
        <v>69.260000000000005</v>
      </c>
      <c r="CX6" s="36">
        <f t="shared" ref="CX6:DF6" si="11">IF(CX7="",NA(),CX7)</f>
        <v>68.8</v>
      </c>
      <c r="CY6" s="36">
        <f t="shared" si="11"/>
        <v>73.430000000000007</v>
      </c>
      <c r="CZ6" s="36">
        <f t="shared" si="11"/>
        <v>73.3</v>
      </c>
      <c r="DA6" s="36">
        <f t="shared" si="11"/>
        <v>73.67</v>
      </c>
      <c r="DB6" s="36">
        <f t="shared" si="11"/>
        <v>81.680000000000007</v>
      </c>
      <c r="DC6" s="36">
        <f t="shared" si="11"/>
        <v>80.989999999999995</v>
      </c>
      <c r="DD6" s="36">
        <f t="shared" si="11"/>
        <v>77.73</v>
      </c>
      <c r="DE6" s="36">
        <f t="shared" si="11"/>
        <v>78.09</v>
      </c>
      <c r="DF6" s="36">
        <f t="shared" si="11"/>
        <v>78.010000000000005</v>
      </c>
      <c r="DG6" s="35" t="str">
        <f>IF(DG7="","",IF(DG7="-","【-】","【"&amp;SUBSTITUTE(TEXT(DG7,"#,##0.00"),"-","△")&amp;"】"))</f>
        <v>【89.82】</v>
      </c>
      <c r="DH6" s="36">
        <f>IF(DH7="",NA(),DH7)</f>
        <v>57.13</v>
      </c>
      <c r="DI6" s="36">
        <f t="shared" ref="DI6:DQ6" si="12">IF(DI7="",NA(),DI7)</f>
        <v>57.69</v>
      </c>
      <c r="DJ6" s="36">
        <f t="shared" si="12"/>
        <v>58.31</v>
      </c>
      <c r="DK6" s="36">
        <f t="shared" si="12"/>
        <v>58.71</v>
      </c>
      <c r="DL6" s="36">
        <f t="shared" si="12"/>
        <v>56.78</v>
      </c>
      <c r="DM6" s="36">
        <f t="shared" si="12"/>
        <v>48.14</v>
      </c>
      <c r="DN6" s="36">
        <f t="shared" si="12"/>
        <v>46.61</v>
      </c>
      <c r="DO6" s="36">
        <f t="shared" si="12"/>
        <v>45.85</v>
      </c>
      <c r="DP6" s="36">
        <f t="shared" si="12"/>
        <v>47.31</v>
      </c>
      <c r="DQ6" s="36">
        <f t="shared" si="12"/>
        <v>47.5</v>
      </c>
      <c r="DR6" s="35" t="str">
        <f>IF(DR7="","",IF(DR7="-","【-】","【"&amp;SUBSTITUTE(TEXT(DR7,"#,##0.00"),"-","△")&amp;"】"))</f>
        <v>【50.19】</v>
      </c>
      <c r="DS6" s="36">
        <f>IF(DS7="",NA(),DS7)</f>
        <v>31.84</v>
      </c>
      <c r="DT6" s="36">
        <f t="shared" ref="DT6:EB6" si="13">IF(DT7="",NA(),DT7)</f>
        <v>47.62</v>
      </c>
      <c r="DU6" s="36">
        <f t="shared" si="13"/>
        <v>47.15</v>
      </c>
      <c r="DV6" s="36">
        <f t="shared" si="13"/>
        <v>49.42</v>
      </c>
      <c r="DW6" s="36">
        <f t="shared" si="13"/>
        <v>51.78</v>
      </c>
      <c r="DX6" s="36">
        <f t="shared" si="13"/>
        <v>11.13</v>
      </c>
      <c r="DY6" s="36">
        <f t="shared" si="13"/>
        <v>10.84</v>
      </c>
      <c r="DZ6" s="36">
        <f t="shared" si="13"/>
        <v>14.13</v>
      </c>
      <c r="EA6" s="36">
        <f t="shared" si="13"/>
        <v>16.77</v>
      </c>
      <c r="EB6" s="36">
        <f t="shared" si="13"/>
        <v>17.399999999999999</v>
      </c>
      <c r="EC6" s="35" t="str">
        <f>IF(EC7="","",IF(EC7="-","【-】","【"&amp;SUBSTITUTE(TEXT(EC7,"#,##0.00"),"-","△")&amp;"】"))</f>
        <v>【20.63】</v>
      </c>
      <c r="ED6" s="36">
        <f>IF(ED7="",NA(),ED7)</f>
        <v>0.97</v>
      </c>
      <c r="EE6" s="36">
        <f t="shared" ref="EE6:EM6" si="14">IF(EE7="",NA(),EE7)</f>
        <v>1.03</v>
      </c>
      <c r="EF6" s="36">
        <f t="shared" si="14"/>
        <v>1.03</v>
      </c>
      <c r="EG6" s="36">
        <f t="shared" si="14"/>
        <v>1.05</v>
      </c>
      <c r="EH6" s="36">
        <f t="shared" si="14"/>
        <v>0.76</v>
      </c>
      <c r="EI6" s="36">
        <f t="shared" si="14"/>
        <v>0.47</v>
      </c>
      <c r="EJ6" s="36">
        <f t="shared" si="14"/>
        <v>0.39</v>
      </c>
      <c r="EK6" s="36">
        <f t="shared" si="14"/>
        <v>0.52</v>
      </c>
      <c r="EL6" s="36">
        <f t="shared" si="14"/>
        <v>0.47</v>
      </c>
      <c r="EM6" s="36">
        <f t="shared" si="14"/>
        <v>0.4</v>
      </c>
      <c r="EN6" s="35" t="str">
        <f>IF(EN7="","",IF(EN7="-","【-】","【"&amp;SUBSTITUTE(TEXT(EN7,"#,##0.00"),"-","△")&amp;"】"))</f>
        <v>【0.69】</v>
      </c>
    </row>
    <row r="7" spans="1:144" s="37" customFormat="1" x14ac:dyDescent="0.15">
      <c r="A7" s="29"/>
      <c r="B7" s="38">
        <v>2020</v>
      </c>
      <c r="C7" s="38">
        <v>12181</v>
      </c>
      <c r="D7" s="38">
        <v>46</v>
      </c>
      <c r="E7" s="38">
        <v>1</v>
      </c>
      <c r="F7" s="38">
        <v>0</v>
      </c>
      <c r="G7" s="38">
        <v>1</v>
      </c>
      <c r="H7" s="38" t="s">
        <v>93</v>
      </c>
      <c r="I7" s="38" t="s">
        <v>94</v>
      </c>
      <c r="J7" s="38" t="s">
        <v>95</v>
      </c>
      <c r="K7" s="38" t="s">
        <v>96</v>
      </c>
      <c r="L7" s="38" t="s">
        <v>97</v>
      </c>
      <c r="M7" s="38" t="s">
        <v>98</v>
      </c>
      <c r="N7" s="39" t="s">
        <v>99</v>
      </c>
      <c r="O7" s="39">
        <v>59.65</v>
      </c>
      <c r="P7" s="39">
        <v>97.74</v>
      </c>
      <c r="Q7" s="39">
        <v>5322</v>
      </c>
      <c r="R7" s="39">
        <v>9642</v>
      </c>
      <c r="S7" s="39">
        <v>129.88</v>
      </c>
      <c r="T7" s="39">
        <v>74.239999999999995</v>
      </c>
      <c r="U7" s="39">
        <v>9354</v>
      </c>
      <c r="V7" s="39">
        <v>17.260000000000002</v>
      </c>
      <c r="W7" s="39">
        <v>541.95000000000005</v>
      </c>
      <c r="X7" s="39">
        <v>118.99</v>
      </c>
      <c r="Y7" s="39">
        <v>104.76</v>
      </c>
      <c r="Z7" s="39">
        <v>113.06</v>
      </c>
      <c r="AA7" s="39">
        <v>107.54</v>
      </c>
      <c r="AB7" s="39">
        <v>106.1</v>
      </c>
      <c r="AC7" s="39">
        <v>111.34</v>
      </c>
      <c r="AD7" s="39">
        <v>110.02</v>
      </c>
      <c r="AE7" s="39">
        <v>103.81</v>
      </c>
      <c r="AF7" s="39">
        <v>104.35</v>
      </c>
      <c r="AG7" s="39">
        <v>105.34</v>
      </c>
      <c r="AH7" s="39">
        <v>110.27</v>
      </c>
      <c r="AI7" s="39">
        <v>0</v>
      </c>
      <c r="AJ7" s="39">
        <v>0</v>
      </c>
      <c r="AK7" s="39">
        <v>0</v>
      </c>
      <c r="AL7" s="39">
        <v>0</v>
      </c>
      <c r="AM7" s="39">
        <v>0</v>
      </c>
      <c r="AN7" s="39">
        <v>10.130000000000001</v>
      </c>
      <c r="AO7" s="39">
        <v>7.31</v>
      </c>
      <c r="AP7" s="39">
        <v>25.66</v>
      </c>
      <c r="AQ7" s="39">
        <v>21.69</v>
      </c>
      <c r="AR7" s="39">
        <v>24.04</v>
      </c>
      <c r="AS7" s="39">
        <v>1.1499999999999999</v>
      </c>
      <c r="AT7" s="39">
        <v>613.75</v>
      </c>
      <c r="AU7" s="39">
        <v>612.29999999999995</v>
      </c>
      <c r="AV7" s="39">
        <v>615.41999999999996</v>
      </c>
      <c r="AW7" s="39">
        <v>625.67999999999995</v>
      </c>
      <c r="AX7" s="39">
        <v>560.25</v>
      </c>
      <c r="AY7" s="39">
        <v>388.67</v>
      </c>
      <c r="AZ7" s="39">
        <v>355.27</v>
      </c>
      <c r="BA7" s="39">
        <v>300.14</v>
      </c>
      <c r="BB7" s="39">
        <v>301.04000000000002</v>
      </c>
      <c r="BC7" s="39">
        <v>305.08</v>
      </c>
      <c r="BD7" s="39">
        <v>260.31</v>
      </c>
      <c r="BE7" s="39">
        <v>432.92</v>
      </c>
      <c r="BF7" s="39">
        <v>443.73</v>
      </c>
      <c r="BG7" s="39">
        <v>450.44</v>
      </c>
      <c r="BH7" s="39">
        <v>452.81</v>
      </c>
      <c r="BI7" s="39">
        <v>513.80999999999995</v>
      </c>
      <c r="BJ7" s="39">
        <v>422.5</v>
      </c>
      <c r="BK7" s="39">
        <v>458.27</v>
      </c>
      <c r="BL7" s="39">
        <v>566.65</v>
      </c>
      <c r="BM7" s="39">
        <v>551.62</v>
      </c>
      <c r="BN7" s="39">
        <v>585.59</v>
      </c>
      <c r="BO7" s="39">
        <v>275.67</v>
      </c>
      <c r="BP7" s="39">
        <v>108.81</v>
      </c>
      <c r="BQ7" s="39">
        <v>93.1</v>
      </c>
      <c r="BR7" s="39">
        <v>102.52</v>
      </c>
      <c r="BS7" s="39">
        <v>94.49</v>
      </c>
      <c r="BT7" s="39">
        <v>94.88</v>
      </c>
      <c r="BU7" s="39">
        <v>101.64</v>
      </c>
      <c r="BV7" s="39">
        <v>96.77</v>
      </c>
      <c r="BW7" s="39">
        <v>84.77</v>
      </c>
      <c r="BX7" s="39">
        <v>87.11</v>
      </c>
      <c r="BY7" s="39">
        <v>82.78</v>
      </c>
      <c r="BZ7" s="39">
        <v>100.05</v>
      </c>
      <c r="CA7" s="39">
        <v>216.75</v>
      </c>
      <c r="CB7" s="39">
        <v>254.32</v>
      </c>
      <c r="CC7" s="39">
        <v>229.98</v>
      </c>
      <c r="CD7" s="39">
        <v>249.59</v>
      </c>
      <c r="CE7" s="39">
        <v>246.5</v>
      </c>
      <c r="CF7" s="39">
        <v>179.16</v>
      </c>
      <c r="CG7" s="39">
        <v>187.18</v>
      </c>
      <c r="CH7" s="39">
        <v>227.27</v>
      </c>
      <c r="CI7" s="39">
        <v>223.98</v>
      </c>
      <c r="CJ7" s="39">
        <v>225.09</v>
      </c>
      <c r="CK7" s="39">
        <v>166.4</v>
      </c>
      <c r="CL7" s="39">
        <v>48.34</v>
      </c>
      <c r="CM7" s="39">
        <v>47.35</v>
      </c>
      <c r="CN7" s="39">
        <v>43.69</v>
      </c>
      <c r="CO7" s="39">
        <v>43.25</v>
      </c>
      <c r="CP7" s="39">
        <v>42.7</v>
      </c>
      <c r="CQ7" s="39">
        <v>54.24</v>
      </c>
      <c r="CR7" s="39">
        <v>55.88</v>
      </c>
      <c r="CS7" s="39">
        <v>50.29</v>
      </c>
      <c r="CT7" s="39">
        <v>49.64</v>
      </c>
      <c r="CU7" s="39">
        <v>49.38</v>
      </c>
      <c r="CV7" s="39">
        <v>60.69</v>
      </c>
      <c r="CW7" s="39">
        <v>69.260000000000005</v>
      </c>
      <c r="CX7" s="39">
        <v>68.8</v>
      </c>
      <c r="CY7" s="39">
        <v>73.430000000000007</v>
      </c>
      <c r="CZ7" s="39">
        <v>73.3</v>
      </c>
      <c r="DA7" s="39">
        <v>73.67</v>
      </c>
      <c r="DB7" s="39">
        <v>81.680000000000007</v>
      </c>
      <c r="DC7" s="39">
        <v>80.989999999999995</v>
      </c>
      <c r="DD7" s="39">
        <v>77.73</v>
      </c>
      <c r="DE7" s="39">
        <v>78.09</v>
      </c>
      <c r="DF7" s="39">
        <v>78.010000000000005</v>
      </c>
      <c r="DG7" s="39">
        <v>89.82</v>
      </c>
      <c r="DH7" s="39">
        <v>57.13</v>
      </c>
      <c r="DI7" s="39">
        <v>57.69</v>
      </c>
      <c r="DJ7" s="39">
        <v>58.31</v>
      </c>
      <c r="DK7" s="39">
        <v>58.71</v>
      </c>
      <c r="DL7" s="39">
        <v>56.78</v>
      </c>
      <c r="DM7" s="39">
        <v>48.14</v>
      </c>
      <c r="DN7" s="39">
        <v>46.61</v>
      </c>
      <c r="DO7" s="39">
        <v>45.85</v>
      </c>
      <c r="DP7" s="39">
        <v>47.31</v>
      </c>
      <c r="DQ7" s="39">
        <v>47.5</v>
      </c>
      <c r="DR7" s="39">
        <v>50.19</v>
      </c>
      <c r="DS7" s="39">
        <v>31.84</v>
      </c>
      <c r="DT7" s="39">
        <v>47.62</v>
      </c>
      <c r="DU7" s="39">
        <v>47.15</v>
      </c>
      <c r="DV7" s="39">
        <v>49.42</v>
      </c>
      <c r="DW7" s="39">
        <v>51.78</v>
      </c>
      <c r="DX7" s="39">
        <v>11.13</v>
      </c>
      <c r="DY7" s="39">
        <v>10.84</v>
      </c>
      <c r="DZ7" s="39">
        <v>14.13</v>
      </c>
      <c r="EA7" s="39">
        <v>16.77</v>
      </c>
      <c r="EB7" s="39">
        <v>17.399999999999999</v>
      </c>
      <c r="EC7" s="39">
        <v>20.63</v>
      </c>
      <c r="ED7" s="39">
        <v>0.97</v>
      </c>
      <c r="EE7" s="39">
        <v>1.03</v>
      </c>
      <c r="EF7" s="39">
        <v>1.03</v>
      </c>
      <c r="EG7" s="39">
        <v>1.05</v>
      </c>
      <c r="EH7" s="39">
        <v>0.76</v>
      </c>
      <c r="EI7" s="39">
        <v>0.47</v>
      </c>
      <c r="EJ7" s="39">
        <v>0.39</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pcws05</cp:lastModifiedBy>
  <cp:lastPrinted>2023-01-12T01:40:07Z</cp:lastPrinted>
  <dcterms:created xsi:type="dcterms:W3CDTF">2021-12-03T06:41:18Z</dcterms:created>
  <dcterms:modified xsi:type="dcterms:W3CDTF">2023-01-12T01:44:18Z</dcterms:modified>
  <cp:category/>
</cp:coreProperties>
</file>